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1"/>
  </bookViews>
  <sheets>
    <sheet name="Kalkulace vodné 2012" sheetId="1" r:id="rId1"/>
    <sheet name="Kalkulace stočné 201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<sst xmlns="http://schemas.openxmlformats.org/spreadsheetml/2006/main" count="147" uniqueCount="75">
  <si>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Cena pro vodné</t>
  </si>
  <si>
    <t>Český Brod</t>
  </si>
  <si>
    <t>kalkulace</t>
  </si>
  <si>
    <t xml:space="preserve">kalkulace </t>
  </si>
  <si>
    <t>Pol.</t>
  </si>
  <si>
    <t>název</t>
  </si>
  <si>
    <t>schválená</t>
  </si>
  <si>
    <t>návrh</t>
  </si>
  <si>
    <t>1.</t>
  </si>
  <si>
    <t>Přímý materiál</t>
  </si>
  <si>
    <t>1.1.</t>
  </si>
  <si>
    <t>chemikálie</t>
  </si>
  <si>
    <t>1.2.</t>
  </si>
  <si>
    <t>surová voda</t>
  </si>
  <si>
    <t>1.3.</t>
  </si>
  <si>
    <t>ostatní</t>
  </si>
  <si>
    <t>2.</t>
  </si>
  <si>
    <t>Přímé mzdy</t>
  </si>
  <si>
    <t xml:space="preserve">3. </t>
  </si>
  <si>
    <t>Ostatní přímé náklady</t>
  </si>
  <si>
    <t>3.1.</t>
  </si>
  <si>
    <t>p r v o t n í</t>
  </si>
  <si>
    <t>3.1.1.</t>
  </si>
  <si>
    <t>energie</t>
  </si>
  <si>
    <t>3.1.2.</t>
  </si>
  <si>
    <t>dodavatelské opravy</t>
  </si>
  <si>
    <t>3.1.3.</t>
  </si>
  <si>
    <t>odvody z mezd</t>
  </si>
  <si>
    <t>3.1.4.</t>
  </si>
  <si>
    <t>nájemné</t>
  </si>
  <si>
    <t>3.1.5.</t>
  </si>
  <si>
    <t>3.2.</t>
  </si>
  <si>
    <t>d r u h o t n é</t>
  </si>
  <si>
    <t>3.2.1.</t>
  </si>
  <si>
    <t>opravy a udržování</t>
  </si>
  <si>
    <t>3.2.2.</t>
  </si>
  <si>
    <t>doprava a mechanizace</t>
  </si>
  <si>
    <t>3.2.3.</t>
  </si>
  <si>
    <t>laboratoře</t>
  </si>
  <si>
    <t>3.2.4.</t>
  </si>
  <si>
    <t>zaměření sítí</t>
  </si>
  <si>
    <t>4.</t>
  </si>
  <si>
    <t>Výrobní režie</t>
  </si>
  <si>
    <t>5.</t>
  </si>
  <si>
    <t>Správní režie</t>
  </si>
  <si>
    <t>6.</t>
  </si>
  <si>
    <t>Úplné vlastní náklady</t>
  </si>
  <si>
    <t>6.1.</t>
  </si>
  <si>
    <t>Nákl.na vodu předanou</t>
  </si>
  <si>
    <t>6.2.</t>
  </si>
  <si>
    <t>Nákl.na přímé odběry</t>
  </si>
  <si>
    <t>tis. m3</t>
  </si>
  <si>
    <t>7.</t>
  </si>
  <si>
    <t>Voda vyrobená</t>
  </si>
  <si>
    <t>7.1.</t>
  </si>
  <si>
    <t>7.2.</t>
  </si>
  <si>
    <t>Voda převzatá</t>
  </si>
  <si>
    <t>7.3.</t>
  </si>
  <si>
    <t>Voda předaná</t>
  </si>
  <si>
    <r>
      <t>tis. m</t>
    </r>
    <r>
      <rPr>
        <vertAlign val="superscript"/>
        <sz val="10"/>
        <rFont val="Arial CE"/>
        <family val="2"/>
      </rPr>
      <t>3</t>
    </r>
  </si>
  <si>
    <t>Voda faktur.celkem</t>
  </si>
  <si>
    <t>domácnosti</t>
  </si>
  <si>
    <t>ostatní odběratelé</t>
  </si>
  <si>
    <t>8.</t>
  </si>
  <si>
    <r>
      <t>Náklady Kč/m</t>
    </r>
    <r>
      <rPr>
        <b/>
        <vertAlign val="superscript"/>
        <sz val="10"/>
        <rFont val="Arial CE"/>
        <family val="2"/>
      </rPr>
      <t>3</t>
    </r>
  </si>
  <si>
    <t>9.</t>
  </si>
  <si>
    <t>zisk 10%</t>
  </si>
  <si>
    <t>Cena</t>
  </si>
  <si>
    <r>
      <t>Kč/m</t>
    </r>
    <r>
      <rPr>
        <b/>
        <vertAlign val="superscript"/>
        <sz val="10"/>
        <rFont val="Arial CE"/>
        <family val="2"/>
      </rPr>
      <t>3</t>
    </r>
  </si>
  <si>
    <t>(bez DPH)</t>
  </si>
  <si>
    <t>(s DPH)</t>
  </si>
  <si>
    <t>Cena pro stočné</t>
  </si>
  <si>
    <t>úplaty</t>
  </si>
  <si>
    <t>3.1.6.</t>
  </si>
  <si>
    <t>zkušební provoz ČOV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</si>
</sst>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8" fillId="0" borderId="12" xfId="0" applyFont="1" applyBorder="1" applyAlignment="1">
      <alignment/>
    </xf>
    <xf numFmtId="2" fontId="17" fillId="0" borderId="16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2" xfId="0" applyNumberFormat="1" applyFont="1" applyBorder="1" applyAlignment="1">
      <alignment/>
    </xf>
    <xf numFmtId="16" fontId="18" fillId="0" borderId="15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7" fillId="0" borderId="18" xfId="0" applyFont="1" applyBorder="1" applyAlignment="1">
      <alignment/>
    </xf>
    <xf numFmtId="164" fontId="17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8" xfId="0" applyNumberFormat="1" applyFont="1" applyBorder="1" applyAlignment="1">
      <alignment/>
    </xf>
    <xf numFmtId="0" fontId="17" fillId="0" borderId="18" xfId="0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14" fontId="18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8" fillId="0" borderId="15" xfId="0" applyFont="1" applyBorder="1" applyAlignment="1">
      <alignment horizontal="right"/>
    </xf>
    <xf numFmtId="0" fontId="17" fillId="0" borderId="15" xfId="0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18" fillId="0" borderId="12" xfId="0" applyFont="1" applyBorder="1" applyAlignment="1">
      <alignment horizontal="right"/>
    </xf>
    <xf numFmtId="2" fontId="17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 horizontal="left"/>
    </xf>
    <xf numFmtId="1" fontId="21" fillId="0" borderId="16" xfId="0" applyNumberFormat="1" applyFont="1" applyBorder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9.8515625" style="0" customWidth="1"/>
    <col min="2" max="2" width="21.140625" style="0" bestFit="1" customWidth="1"/>
    <col min="3" max="4" width="18.00390625" style="0" customWidth="1"/>
  </cols>
  <sheetData>
    <row r="1" spans="1:4" ht="15">
      <c r="A1" t="s">
        <v>0</v>
      </c>
      <c r="C1" s="1"/>
      <c r="D1" s="1"/>
    </row>
    <row r="2" spans="1:4" ht="15">
      <c r="A2" s="2"/>
      <c r="B2" s="3" t="s">
        <v>1</v>
      </c>
      <c r="C2" s="4" t="s">
        <v>2</v>
      </c>
      <c r="D2" s="5" t="s">
        <v>3</v>
      </c>
    </row>
    <row r="3" spans="1:4" ht="15">
      <c r="A3" s="6"/>
      <c r="B3" s="7"/>
      <c r="C3" s="8">
        <v>2011</v>
      </c>
      <c r="D3" s="8">
        <v>2012</v>
      </c>
    </row>
    <row r="4" spans="1:4" ht="15">
      <c r="A4" s="9" t="s">
        <v>4</v>
      </c>
      <c r="B4" s="10" t="s">
        <v>5</v>
      </c>
      <c r="C4" s="10" t="s">
        <v>6</v>
      </c>
      <c r="D4" s="10" t="s">
        <v>7</v>
      </c>
    </row>
    <row r="5" spans="1:4" ht="15">
      <c r="A5" s="11"/>
      <c r="B5" s="11"/>
      <c r="C5" s="11"/>
      <c r="D5" s="11"/>
    </row>
    <row r="6" spans="1:4" ht="15">
      <c r="A6" s="12" t="s">
        <v>8</v>
      </c>
      <c r="B6" s="12" t="s">
        <v>9</v>
      </c>
      <c r="C6" s="13">
        <f>C8+C9+C10</f>
        <v>1834.8999999999999</v>
      </c>
      <c r="D6" s="13">
        <f>D8+D9+D10</f>
        <v>1399.9</v>
      </c>
    </row>
    <row r="7" spans="1:4" ht="15">
      <c r="A7" s="11"/>
      <c r="B7" s="14"/>
      <c r="C7" s="15"/>
      <c r="D7" s="15"/>
    </row>
    <row r="8" spans="1:4" ht="15">
      <c r="A8" s="16" t="s">
        <v>10</v>
      </c>
      <c r="B8" s="17" t="s">
        <v>11</v>
      </c>
      <c r="C8" s="18">
        <v>25.1</v>
      </c>
      <c r="D8" s="18">
        <v>25.1</v>
      </c>
    </row>
    <row r="9" spans="1:4" ht="15">
      <c r="A9" s="19" t="s">
        <v>12</v>
      </c>
      <c r="B9" s="17" t="s">
        <v>13</v>
      </c>
      <c r="C9" s="18">
        <v>1295</v>
      </c>
      <c r="D9" s="18">
        <v>860</v>
      </c>
    </row>
    <row r="10" spans="1:4" ht="15">
      <c r="A10" s="19" t="s">
        <v>14</v>
      </c>
      <c r="B10" s="17" t="s">
        <v>15</v>
      </c>
      <c r="C10" s="18">
        <v>514.8</v>
      </c>
      <c r="D10" s="18">
        <v>514.8</v>
      </c>
    </row>
    <row r="11" spans="1:4" ht="15">
      <c r="A11" s="20"/>
      <c r="B11" s="21"/>
      <c r="C11" s="22"/>
      <c r="D11" s="22"/>
    </row>
    <row r="12" spans="1:4" ht="15">
      <c r="A12" s="23" t="s">
        <v>16</v>
      </c>
      <c r="B12" s="23" t="s">
        <v>17</v>
      </c>
      <c r="C12" s="24">
        <v>768</v>
      </c>
      <c r="D12" s="24">
        <v>768</v>
      </c>
    </row>
    <row r="13" spans="1:4" ht="15">
      <c r="A13" s="25"/>
      <c r="B13" s="25"/>
      <c r="C13" s="26"/>
      <c r="D13" s="26"/>
    </row>
    <row r="14" spans="1:4" ht="15">
      <c r="A14" s="27" t="s">
        <v>18</v>
      </c>
      <c r="B14" s="27" t="s">
        <v>19</v>
      </c>
      <c r="C14" s="28">
        <f>C16+C24</f>
        <v>3258.4</v>
      </c>
      <c r="D14" s="28">
        <f>D16+D24</f>
        <v>4290.4</v>
      </c>
    </row>
    <row r="15" spans="1:4" ht="15">
      <c r="A15" s="11"/>
      <c r="B15" s="11"/>
      <c r="C15" s="15"/>
      <c r="D15" s="15"/>
    </row>
    <row r="16" spans="1:4" ht="15">
      <c r="A16" s="19" t="s">
        <v>20</v>
      </c>
      <c r="B16" s="19" t="s">
        <v>21</v>
      </c>
      <c r="C16" s="18">
        <f>C18+C19+C20+C21+C22</f>
        <v>2767.1</v>
      </c>
      <c r="D16" s="18">
        <f>D18+D19+D20+D21+D22</f>
        <v>3799.1</v>
      </c>
    </row>
    <row r="17" spans="1:4" ht="15">
      <c r="A17" s="19"/>
      <c r="B17" s="19"/>
      <c r="C17" s="18"/>
      <c r="D17" s="18"/>
    </row>
    <row r="18" spans="1:4" ht="15">
      <c r="A18" s="19" t="s">
        <v>22</v>
      </c>
      <c r="B18" s="19" t="s">
        <v>23</v>
      </c>
      <c r="C18" s="18">
        <v>638</v>
      </c>
      <c r="D18" s="18">
        <v>670</v>
      </c>
    </row>
    <row r="19" spans="1:4" ht="15">
      <c r="A19" s="19" t="s">
        <v>24</v>
      </c>
      <c r="B19" s="19" t="s">
        <v>25</v>
      </c>
      <c r="C19" s="18">
        <v>150</v>
      </c>
      <c r="D19" s="18">
        <v>150</v>
      </c>
    </row>
    <row r="20" spans="1:4" ht="15">
      <c r="A20" s="19" t="s">
        <v>26</v>
      </c>
      <c r="B20" s="19" t="s">
        <v>27</v>
      </c>
      <c r="C20" s="18">
        <v>269</v>
      </c>
      <c r="D20" s="18">
        <v>269</v>
      </c>
    </row>
    <row r="21" spans="1:4" ht="15">
      <c r="A21" s="19" t="s">
        <v>28</v>
      </c>
      <c r="B21" s="19" t="s">
        <v>29</v>
      </c>
      <c r="C21" s="18">
        <v>850</v>
      </c>
      <c r="D21" s="18">
        <v>1850</v>
      </c>
    </row>
    <row r="22" spans="1:4" ht="15">
      <c r="A22" s="19" t="s">
        <v>30</v>
      </c>
      <c r="B22" s="19" t="s">
        <v>15</v>
      </c>
      <c r="C22" s="18">
        <v>860.1</v>
      </c>
      <c r="D22" s="18">
        <v>860.1</v>
      </c>
    </row>
    <row r="23" spans="1:4" ht="15">
      <c r="A23" s="19"/>
      <c r="B23" s="19"/>
      <c r="C23" s="18"/>
      <c r="D23" s="18"/>
    </row>
    <row r="24" spans="1:4" ht="15">
      <c r="A24" s="19" t="s">
        <v>31</v>
      </c>
      <c r="B24" s="19" t="s">
        <v>32</v>
      </c>
      <c r="C24" s="18">
        <f>C26+C27+C28+C29</f>
        <v>491.3</v>
      </c>
      <c r="D24" s="18">
        <f>D26+D27+D28+D29</f>
        <v>491.3</v>
      </c>
    </row>
    <row r="25" spans="1:4" ht="15">
      <c r="A25" s="19"/>
      <c r="B25" s="19"/>
      <c r="C25" s="18"/>
      <c r="D25" s="18"/>
    </row>
    <row r="26" spans="1:4" ht="15">
      <c r="A26" s="19" t="s">
        <v>33</v>
      </c>
      <c r="B26" s="19" t="s">
        <v>34</v>
      </c>
      <c r="C26" s="18">
        <v>0</v>
      </c>
      <c r="D26" s="18">
        <v>0</v>
      </c>
    </row>
    <row r="27" spans="1:4" ht="15">
      <c r="A27" s="29" t="s">
        <v>35</v>
      </c>
      <c r="B27" s="19" t="s">
        <v>36</v>
      </c>
      <c r="C27" s="18">
        <v>491.3</v>
      </c>
      <c r="D27" s="18">
        <v>491.3</v>
      </c>
    </row>
    <row r="28" spans="1:4" ht="15">
      <c r="A28" s="19" t="s">
        <v>37</v>
      </c>
      <c r="B28" s="19" t="s">
        <v>38</v>
      </c>
      <c r="C28" s="18">
        <v>0</v>
      </c>
      <c r="D28" s="18">
        <v>0</v>
      </c>
    </row>
    <row r="29" spans="1:4" ht="15">
      <c r="A29" s="19" t="s">
        <v>39</v>
      </c>
      <c r="B29" s="19" t="s">
        <v>40</v>
      </c>
      <c r="C29" s="18">
        <v>0</v>
      </c>
      <c r="D29" s="18">
        <v>0</v>
      </c>
    </row>
    <row r="30" spans="1:4" ht="15">
      <c r="A30" s="20"/>
      <c r="B30" s="20"/>
      <c r="C30" s="22"/>
      <c r="D30" s="22"/>
    </row>
    <row r="31" spans="1:4" ht="15">
      <c r="A31" s="23" t="s">
        <v>41</v>
      </c>
      <c r="B31" s="23" t="s">
        <v>42</v>
      </c>
      <c r="C31" s="24">
        <v>0</v>
      </c>
      <c r="D31" s="24">
        <v>0</v>
      </c>
    </row>
    <row r="32" spans="1:4" ht="15">
      <c r="A32" s="25"/>
      <c r="B32" s="25"/>
      <c r="C32" s="26"/>
      <c r="D32" s="26"/>
    </row>
    <row r="33" spans="1:4" ht="15">
      <c r="A33" s="27" t="s">
        <v>43</v>
      </c>
      <c r="B33" s="27" t="s">
        <v>44</v>
      </c>
      <c r="C33" s="28">
        <v>677</v>
      </c>
      <c r="D33" s="28">
        <v>677</v>
      </c>
    </row>
    <row r="34" spans="1:4" ht="15">
      <c r="A34" s="11"/>
      <c r="B34" s="11"/>
      <c r="C34" s="15"/>
      <c r="D34" s="15"/>
    </row>
    <row r="35" spans="1:4" ht="15">
      <c r="A35" s="30" t="s">
        <v>45</v>
      </c>
      <c r="B35" s="30" t="s">
        <v>46</v>
      </c>
      <c r="C35" s="31">
        <f>C6+C12+C14+C31+C33</f>
        <v>6538.299999999999</v>
      </c>
      <c r="D35" s="31">
        <f>D6+D12+D14+D31+D33</f>
        <v>7135.299999999999</v>
      </c>
    </row>
    <row r="36" spans="1:4" ht="15">
      <c r="A36" s="32" t="s">
        <v>47</v>
      </c>
      <c r="B36" s="32" t="s">
        <v>48</v>
      </c>
      <c r="C36" s="33">
        <v>0</v>
      </c>
      <c r="D36" s="33">
        <v>0</v>
      </c>
    </row>
    <row r="37" spans="1:4" ht="15">
      <c r="A37" s="32" t="s">
        <v>49</v>
      </c>
      <c r="B37" s="32" t="s">
        <v>50</v>
      </c>
      <c r="C37" s="33">
        <f>C35-C36</f>
        <v>6538.299999999999</v>
      </c>
      <c r="D37" s="33">
        <f>D35-D36</f>
        <v>7135.299999999999</v>
      </c>
    </row>
    <row r="38" spans="1:4" ht="15">
      <c r="A38" s="34"/>
      <c r="B38" s="34"/>
      <c r="C38" s="35"/>
      <c r="D38" s="35"/>
    </row>
    <row r="39" spans="1:4" ht="15">
      <c r="A39" s="32"/>
      <c r="B39" s="36" t="s">
        <v>51</v>
      </c>
      <c r="C39" s="33"/>
      <c r="D39" s="33"/>
    </row>
    <row r="40" spans="1:4" ht="15">
      <c r="A40" s="37" t="s">
        <v>52</v>
      </c>
      <c r="B40" s="37" t="s">
        <v>53</v>
      </c>
      <c r="C40" s="38">
        <f>C41+C42+C43</f>
        <v>304.7</v>
      </c>
      <c r="D40" s="38">
        <f>D41+D42+D43</f>
        <v>323.2</v>
      </c>
    </row>
    <row r="41" spans="1:4" ht="15">
      <c r="A41" s="32" t="s">
        <v>54</v>
      </c>
      <c r="B41" s="32" t="s">
        <v>53</v>
      </c>
      <c r="C41" s="33">
        <v>195</v>
      </c>
      <c r="D41" s="33">
        <v>288.8</v>
      </c>
    </row>
    <row r="42" spans="1:4" ht="15">
      <c r="A42" s="32" t="s">
        <v>55</v>
      </c>
      <c r="B42" s="32" t="s">
        <v>56</v>
      </c>
      <c r="C42" s="33">
        <v>109.7</v>
      </c>
      <c r="D42" s="33">
        <v>34.4</v>
      </c>
    </row>
    <row r="43" spans="1:4" ht="15">
      <c r="A43" s="32" t="s">
        <v>57</v>
      </c>
      <c r="B43" s="32" t="s">
        <v>58</v>
      </c>
      <c r="C43" s="33">
        <v>0</v>
      </c>
      <c r="D43" s="33">
        <v>0</v>
      </c>
    </row>
    <row r="44" spans="1:4" ht="15">
      <c r="A44" s="20"/>
      <c r="B44" s="20"/>
      <c r="C44" s="22"/>
      <c r="D44" s="22"/>
    </row>
    <row r="45" spans="1:4" ht="15">
      <c r="A45" s="11"/>
      <c r="B45" s="39" t="s">
        <v>59</v>
      </c>
      <c r="C45" s="15"/>
      <c r="D45" s="15"/>
    </row>
    <row r="46" spans="1:4" ht="15">
      <c r="A46" s="9" t="s">
        <v>52</v>
      </c>
      <c r="B46" s="9" t="s">
        <v>60</v>
      </c>
      <c r="C46" s="13">
        <f>C48+C49</f>
        <v>260</v>
      </c>
      <c r="D46" s="13">
        <f>D48+D49</f>
        <v>276.7</v>
      </c>
    </row>
    <row r="47" spans="1:4" ht="15">
      <c r="A47" s="11"/>
      <c r="B47" s="11"/>
      <c r="C47" s="15"/>
      <c r="D47" s="15"/>
    </row>
    <row r="48" spans="1:4" ht="15">
      <c r="A48" s="19" t="s">
        <v>54</v>
      </c>
      <c r="B48" s="19" t="s">
        <v>61</v>
      </c>
      <c r="C48" s="18">
        <v>167</v>
      </c>
      <c r="D48" s="18">
        <v>176.6</v>
      </c>
    </row>
    <row r="49" spans="1:4" ht="15">
      <c r="A49" s="19" t="s">
        <v>55</v>
      </c>
      <c r="B49" s="19" t="s">
        <v>62</v>
      </c>
      <c r="C49" s="18">
        <v>93</v>
      </c>
      <c r="D49" s="18">
        <v>100.1</v>
      </c>
    </row>
    <row r="50" spans="1:4" ht="15">
      <c r="A50" s="20"/>
      <c r="B50" s="20"/>
      <c r="C50" s="22"/>
      <c r="D50" s="22"/>
    </row>
    <row r="51" spans="1:4" ht="15">
      <c r="A51" s="23" t="s">
        <v>63</v>
      </c>
      <c r="B51" s="23" t="s">
        <v>64</v>
      </c>
      <c r="C51" s="40">
        <f>ROUND(C35/C46,2)</f>
        <v>25.15</v>
      </c>
      <c r="D51" s="40">
        <f>ROUND(D35/D46,2)</f>
        <v>25.79</v>
      </c>
    </row>
    <row r="52" spans="1:4" ht="15">
      <c r="A52" s="41"/>
      <c r="B52" s="41"/>
      <c r="C52" s="41"/>
      <c r="D52" s="41"/>
    </row>
    <row r="53" spans="1:4" ht="15">
      <c r="A53" s="42" t="s">
        <v>65</v>
      </c>
      <c r="B53" s="42" t="s">
        <v>66</v>
      </c>
      <c r="C53" s="43">
        <v>571</v>
      </c>
      <c r="D53" s="43">
        <v>582</v>
      </c>
    </row>
    <row r="54" spans="1:4" ht="15">
      <c r="A54" s="44"/>
      <c r="C54" s="45"/>
      <c r="D54" s="45"/>
    </row>
    <row r="55" spans="1:4" ht="15">
      <c r="A55" s="44" t="s">
        <v>67</v>
      </c>
      <c r="C55" s="45"/>
      <c r="D55" s="45"/>
    </row>
    <row r="56" spans="1:2" ht="15">
      <c r="A56" s="46" t="s">
        <v>68</v>
      </c>
      <c r="B56" s="44"/>
    </row>
    <row r="57" spans="1:4" ht="15">
      <c r="A57" t="s">
        <v>69</v>
      </c>
      <c r="B57" t="s">
        <v>61</v>
      </c>
      <c r="C57" s="47">
        <f>(C37+C53)/C46</f>
        <v>27.343461538461536</v>
      </c>
      <c r="D57" s="47">
        <f>(D37+D53)/D46</f>
        <v>27.890495121069748</v>
      </c>
    </row>
    <row r="58" spans="2:4" ht="15">
      <c r="B58" t="s">
        <v>15</v>
      </c>
      <c r="C58" s="47">
        <f>(C37+C53)/C46</f>
        <v>27.343461538461536</v>
      </c>
      <c r="D58" s="47">
        <f>(D37+D53)/D46</f>
        <v>27.890495121069748</v>
      </c>
    </row>
    <row r="59" spans="3:4" ht="15">
      <c r="C59" s="48"/>
      <c r="D59" s="48"/>
    </row>
    <row r="60" ht="15">
      <c r="A60" t="s">
        <v>70</v>
      </c>
    </row>
    <row r="61" spans="1:4" ht="15">
      <c r="A61" s="44"/>
      <c r="B61" t="s">
        <v>61</v>
      </c>
      <c r="C61" s="47">
        <f>C57*1.1</f>
        <v>30.077807692307694</v>
      </c>
      <c r="D61" s="47">
        <f>D57*1.14</f>
        <v>31.79516443801951</v>
      </c>
    </row>
    <row r="62" spans="2:4" ht="15">
      <c r="B62" t="s">
        <v>15</v>
      </c>
      <c r="C62" s="47">
        <f>C58*1.1</f>
        <v>30.077807692307694</v>
      </c>
      <c r="D62" s="47">
        <f>D58*1.14</f>
        <v>31.79516443801951</v>
      </c>
    </row>
    <row r="63" spans="3:4" ht="15">
      <c r="C63" s="48"/>
      <c r="D63" s="48"/>
    </row>
    <row r="64" spans="3:4" ht="15">
      <c r="C64" s="49"/>
      <c r="D64" s="49"/>
    </row>
    <row r="65" spans="3:4" ht="15">
      <c r="C65" s="45"/>
      <c r="D65" s="45"/>
    </row>
    <row r="66" spans="3:4" ht="15">
      <c r="C66" s="49"/>
      <c r="D66" s="49"/>
    </row>
    <row r="67" spans="3:4" ht="15">
      <c r="C67" s="49"/>
      <c r="D67" s="4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9.8515625" style="0" customWidth="1"/>
    <col min="2" max="2" width="21.140625" style="0" bestFit="1" customWidth="1"/>
    <col min="3" max="4" width="18.00390625" style="0" customWidth="1"/>
  </cols>
  <sheetData>
    <row r="1" spans="1:4" ht="15">
      <c r="A1" t="s">
        <v>71</v>
      </c>
      <c r="C1" s="1"/>
      <c r="D1" s="1"/>
    </row>
    <row r="2" spans="1:4" ht="15">
      <c r="A2" s="2"/>
      <c r="B2" s="3" t="s">
        <v>1</v>
      </c>
      <c r="C2" s="5" t="s">
        <v>2</v>
      </c>
      <c r="D2" s="5" t="s">
        <v>3</v>
      </c>
    </row>
    <row r="3" spans="1:4" ht="15">
      <c r="A3" s="6"/>
      <c r="B3" s="7"/>
      <c r="C3" s="8">
        <v>2011</v>
      </c>
      <c r="D3" s="8">
        <v>2012</v>
      </c>
    </row>
    <row r="4" spans="1:4" ht="15">
      <c r="A4" s="9" t="s">
        <v>4</v>
      </c>
      <c r="B4" s="10" t="s">
        <v>5</v>
      </c>
      <c r="C4" s="10" t="s">
        <v>6</v>
      </c>
      <c r="D4" s="10" t="s">
        <v>7</v>
      </c>
    </row>
    <row r="5" spans="1:4" ht="15">
      <c r="A5" s="11"/>
      <c r="B5" s="11"/>
      <c r="C5" s="11"/>
      <c r="D5" s="11"/>
    </row>
    <row r="6" spans="1:4" ht="15">
      <c r="A6" s="12" t="s">
        <v>8</v>
      </c>
      <c r="B6" s="12" t="s">
        <v>9</v>
      </c>
      <c r="C6" s="13">
        <f>C8+C9</f>
        <v>473.7</v>
      </c>
      <c r="D6" s="13">
        <f>D8+D9</f>
        <v>483.5</v>
      </c>
    </row>
    <row r="7" spans="1:4" ht="15">
      <c r="A7" s="11"/>
      <c r="B7" s="14"/>
      <c r="C7" s="15"/>
      <c r="D7" s="15"/>
    </row>
    <row r="8" spans="1:4" ht="15">
      <c r="A8" s="16" t="s">
        <v>10</v>
      </c>
      <c r="B8" s="17" t="s">
        <v>11</v>
      </c>
      <c r="C8" s="18">
        <v>157.5</v>
      </c>
      <c r="D8" s="18">
        <v>157.5</v>
      </c>
    </row>
    <row r="9" spans="1:4" ht="15">
      <c r="A9" s="19" t="s">
        <v>12</v>
      </c>
      <c r="B9" s="17" t="s">
        <v>15</v>
      </c>
      <c r="C9" s="18">
        <v>316.2</v>
      </c>
      <c r="D9" s="18">
        <v>326</v>
      </c>
    </row>
    <row r="10" spans="1:4" ht="15">
      <c r="A10" s="20"/>
      <c r="B10" s="21"/>
      <c r="C10" s="22"/>
      <c r="D10" s="22"/>
    </row>
    <row r="11" spans="1:4" ht="15">
      <c r="A11" s="23" t="s">
        <v>16</v>
      </c>
      <c r="B11" s="23" t="s">
        <v>17</v>
      </c>
      <c r="C11" s="24">
        <v>1167</v>
      </c>
      <c r="D11" s="24">
        <v>1167</v>
      </c>
    </row>
    <row r="12" spans="1:4" ht="15">
      <c r="A12" s="25"/>
      <c r="B12" s="25"/>
      <c r="C12" s="26"/>
      <c r="D12" s="26"/>
    </row>
    <row r="13" spans="1:4" ht="15">
      <c r="A13" s="27" t="s">
        <v>18</v>
      </c>
      <c r="B13" s="27" t="s">
        <v>19</v>
      </c>
      <c r="C13" s="28">
        <f>C15+C24</f>
        <v>8762.4</v>
      </c>
      <c r="D13" s="28">
        <f>D15+D24</f>
        <v>9366.4</v>
      </c>
    </row>
    <row r="14" spans="1:4" ht="15">
      <c r="A14" s="11"/>
      <c r="B14" s="11"/>
      <c r="C14" s="15"/>
      <c r="D14" s="15"/>
    </row>
    <row r="15" spans="1:4" ht="15">
      <c r="A15" s="19" t="s">
        <v>20</v>
      </c>
      <c r="B15" s="19" t="s">
        <v>21</v>
      </c>
      <c r="C15" s="18">
        <f>C17+C18+C19+C20+C21+C22</f>
        <v>7350</v>
      </c>
      <c r="D15" s="18">
        <f>D17+D18+D19+D20+D21+D22</f>
        <v>7904</v>
      </c>
    </row>
    <row r="16" spans="1:4" ht="15">
      <c r="A16" s="19"/>
      <c r="B16" s="19"/>
      <c r="C16" s="18"/>
      <c r="D16" s="18"/>
    </row>
    <row r="17" spans="1:4" ht="15">
      <c r="A17" s="19" t="s">
        <v>22</v>
      </c>
      <c r="B17" s="19" t="s">
        <v>23</v>
      </c>
      <c r="C17" s="18">
        <v>877</v>
      </c>
      <c r="D17" s="18">
        <v>1111</v>
      </c>
    </row>
    <row r="18" spans="1:4" ht="15">
      <c r="A18" s="19" t="s">
        <v>24</v>
      </c>
      <c r="B18" s="19" t="s">
        <v>25</v>
      </c>
      <c r="C18" s="18">
        <v>100</v>
      </c>
      <c r="D18" s="18">
        <v>100</v>
      </c>
    </row>
    <row r="19" spans="1:4" ht="15">
      <c r="A19" s="19" t="s">
        <v>26</v>
      </c>
      <c r="B19" s="19" t="s">
        <v>27</v>
      </c>
      <c r="C19" s="18">
        <v>419</v>
      </c>
      <c r="D19" s="18">
        <v>419</v>
      </c>
    </row>
    <row r="20" spans="1:4" ht="15">
      <c r="A20" s="19" t="s">
        <v>28</v>
      </c>
      <c r="B20" s="19" t="s">
        <v>29</v>
      </c>
      <c r="C20" s="50">
        <v>4450</v>
      </c>
      <c r="D20" s="50">
        <v>4450</v>
      </c>
    </row>
    <row r="21" spans="1:4" ht="15">
      <c r="A21" s="19" t="s">
        <v>30</v>
      </c>
      <c r="B21" s="19" t="s">
        <v>72</v>
      </c>
      <c r="C21" s="18">
        <v>40</v>
      </c>
      <c r="D21" s="18">
        <v>40</v>
      </c>
    </row>
    <row r="22" spans="1:4" ht="15">
      <c r="A22" s="19" t="s">
        <v>73</v>
      </c>
      <c r="B22" s="19" t="s">
        <v>15</v>
      </c>
      <c r="C22" s="18">
        <v>1464</v>
      </c>
      <c r="D22" s="18">
        <v>1784</v>
      </c>
    </row>
    <row r="23" spans="1:4" ht="15">
      <c r="A23" s="19"/>
      <c r="B23" s="19"/>
      <c r="C23" s="18"/>
      <c r="D23" s="18"/>
    </row>
    <row r="24" spans="1:4" ht="15">
      <c r="A24" s="19" t="s">
        <v>31</v>
      </c>
      <c r="B24" s="19" t="s">
        <v>32</v>
      </c>
      <c r="C24" s="18">
        <f>C26+C27+C28+C29</f>
        <v>1412.4</v>
      </c>
      <c r="D24" s="18">
        <f>D26+D27+D28+D29</f>
        <v>1462.4</v>
      </c>
    </row>
    <row r="25" spans="1:4" ht="15">
      <c r="A25" s="19"/>
      <c r="B25" s="19"/>
      <c r="C25" s="18"/>
      <c r="D25" s="18"/>
    </row>
    <row r="26" spans="1:4" ht="15">
      <c r="A26" s="19" t="s">
        <v>33</v>
      </c>
      <c r="B26" s="19" t="s">
        <v>34</v>
      </c>
      <c r="C26" s="18">
        <v>0</v>
      </c>
      <c r="D26" s="18">
        <v>0</v>
      </c>
    </row>
    <row r="27" spans="1:4" ht="15">
      <c r="A27" s="29" t="s">
        <v>35</v>
      </c>
      <c r="B27" s="19" t="s">
        <v>36</v>
      </c>
      <c r="C27" s="18">
        <v>1112.4</v>
      </c>
      <c r="D27" s="18">
        <v>1112.4</v>
      </c>
    </row>
    <row r="28" spans="1:4" ht="15">
      <c r="A28" s="19" t="s">
        <v>37</v>
      </c>
      <c r="B28" s="19" t="s">
        <v>38</v>
      </c>
      <c r="C28" s="18">
        <v>0</v>
      </c>
      <c r="D28" s="18">
        <v>0</v>
      </c>
    </row>
    <row r="29" spans="1:4" ht="15">
      <c r="A29" s="19" t="s">
        <v>39</v>
      </c>
      <c r="B29" s="19" t="s">
        <v>74</v>
      </c>
      <c r="C29" s="18">
        <v>300</v>
      </c>
      <c r="D29" s="18">
        <v>350</v>
      </c>
    </row>
    <row r="30" spans="1:4" ht="15">
      <c r="A30" s="20"/>
      <c r="B30" s="20"/>
      <c r="C30" s="22"/>
      <c r="D30" s="22"/>
    </row>
    <row r="31" spans="1:4" ht="15">
      <c r="A31" s="23" t="s">
        <v>41</v>
      </c>
      <c r="B31" s="23" t="s">
        <v>42</v>
      </c>
      <c r="C31" s="24">
        <v>0</v>
      </c>
      <c r="D31" s="24">
        <v>0</v>
      </c>
    </row>
    <row r="32" spans="1:4" ht="15">
      <c r="A32" s="25"/>
      <c r="B32" s="25"/>
      <c r="C32" s="26"/>
      <c r="D32" s="26"/>
    </row>
    <row r="33" spans="1:4" ht="15">
      <c r="A33" s="27" t="s">
        <v>43</v>
      </c>
      <c r="B33" s="27" t="s">
        <v>44</v>
      </c>
      <c r="C33" s="28">
        <v>1180</v>
      </c>
      <c r="D33" s="28">
        <v>1180</v>
      </c>
    </row>
    <row r="34" spans="1:4" ht="15">
      <c r="A34" s="11"/>
      <c r="B34" s="11"/>
      <c r="C34" s="15"/>
      <c r="D34" s="15"/>
    </row>
    <row r="35" spans="1:4" ht="15">
      <c r="A35" s="30" t="s">
        <v>45</v>
      </c>
      <c r="B35" s="30" t="s">
        <v>46</v>
      </c>
      <c r="C35" s="31">
        <f>C6+C11+C13+C31+C33</f>
        <v>11583.1</v>
      </c>
      <c r="D35" s="31">
        <f>D6+D11+D13+D31+D33</f>
        <v>12196.9</v>
      </c>
    </row>
    <row r="36" spans="1:4" ht="15">
      <c r="A36" s="20"/>
      <c r="B36" s="20"/>
      <c r="C36" s="22"/>
      <c r="D36" s="22"/>
    </row>
    <row r="37" spans="1:4" ht="15">
      <c r="A37" s="11"/>
      <c r="B37" s="39" t="s">
        <v>59</v>
      </c>
      <c r="C37" s="15"/>
      <c r="D37" s="15"/>
    </row>
    <row r="38" spans="1:4" ht="15">
      <c r="A38" s="9" t="s">
        <v>52</v>
      </c>
      <c r="B38" s="9" t="s">
        <v>60</v>
      </c>
      <c r="C38" s="13">
        <f>C40+C41</f>
        <v>310</v>
      </c>
      <c r="D38" s="13">
        <f>D40+D41</f>
        <v>314.9</v>
      </c>
    </row>
    <row r="39" spans="1:4" ht="15">
      <c r="A39" s="11"/>
      <c r="B39" s="11"/>
      <c r="C39" s="15"/>
      <c r="D39" s="15"/>
    </row>
    <row r="40" spans="1:4" ht="15">
      <c r="A40" s="19" t="s">
        <v>54</v>
      </c>
      <c r="B40" s="19" t="s">
        <v>61</v>
      </c>
      <c r="C40" s="18">
        <v>190</v>
      </c>
      <c r="D40" s="18">
        <v>204.5</v>
      </c>
    </row>
    <row r="41" spans="1:4" ht="15">
      <c r="A41" s="19" t="s">
        <v>55</v>
      </c>
      <c r="B41" s="19" t="s">
        <v>62</v>
      </c>
      <c r="C41" s="18">
        <v>120</v>
      </c>
      <c r="D41" s="18">
        <v>110.4</v>
      </c>
    </row>
    <row r="42" spans="1:4" ht="15">
      <c r="A42" s="20"/>
      <c r="B42" s="20"/>
      <c r="C42" s="22"/>
      <c r="D42" s="22"/>
    </row>
    <row r="43" spans="1:4" ht="15">
      <c r="A43" s="23" t="s">
        <v>63</v>
      </c>
      <c r="B43" s="23" t="s">
        <v>64</v>
      </c>
      <c r="C43" s="40">
        <f>C35/C38</f>
        <v>37.36483870967742</v>
      </c>
      <c r="D43" s="40">
        <f>D35/D38</f>
        <v>38.73261352810416</v>
      </c>
    </row>
    <row r="44" spans="1:4" ht="15">
      <c r="A44" s="41"/>
      <c r="B44" s="41"/>
      <c r="C44" s="41"/>
      <c r="D44" s="41"/>
    </row>
    <row r="45" spans="1:4" ht="15">
      <c r="A45" s="42" t="s">
        <v>65</v>
      </c>
      <c r="B45" s="51" t="s">
        <v>66</v>
      </c>
      <c r="C45" s="52">
        <v>1052</v>
      </c>
      <c r="D45" s="52">
        <v>1073</v>
      </c>
    </row>
    <row r="46" spans="1:4" ht="15">
      <c r="A46" s="44"/>
      <c r="B46" s="53"/>
      <c r="C46" s="45"/>
      <c r="D46" s="45"/>
    </row>
    <row r="47" spans="1:4" ht="15">
      <c r="A47" s="44" t="s">
        <v>67</v>
      </c>
      <c r="B47" s="53"/>
      <c r="C47" s="45"/>
      <c r="D47" s="45"/>
    </row>
    <row r="48" spans="1:2" ht="15">
      <c r="A48" s="46" t="s">
        <v>68</v>
      </c>
      <c r="B48" s="44"/>
    </row>
    <row r="49" spans="1:4" ht="15">
      <c r="A49" t="s">
        <v>69</v>
      </c>
      <c r="B49" t="s">
        <v>61</v>
      </c>
      <c r="C49" s="54">
        <f>(C35+C45)/C38</f>
        <v>40.75838709677419</v>
      </c>
      <c r="D49" s="54">
        <f>(D35+D45)/D38</f>
        <v>42.14004445855827</v>
      </c>
    </row>
    <row r="50" spans="2:4" ht="15">
      <c r="B50" t="s">
        <v>15</v>
      </c>
      <c r="C50" s="54">
        <f>(C35+C45)/C38</f>
        <v>40.75838709677419</v>
      </c>
      <c r="D50" s="54">
        <f>(D35+D45)/D38</f>
        <v>42.14004445855827</v>
      </c>
    </row>
    <row r="51" spans="3:4" ht="15">
      <c r="C51" s="48"/>
      <c r="D51" s="48"/>
    </row>
    <row r="52" spans="3:4" ht="15">
      <c r="C52" s="49"/>
      <c r="D52" s="49"/>
    </row>
    <row r="53" spans="1:4" ht="15">
      <c r="A53" t="s">
        <v>70</v>
      </c>
      <c r="B53" t="s">
        <v>61</v>
      </c>
      <c r="C53" s="47">
        <f>C49*1.1</f>
        <v>44.83422580645161</v>
      </c>
      <c r="D53" s="47">
        <f>D49*1.14</f>
        <v>48.039650682756424</v>
      </c>
    </row>
    <row r="54" spans="2:4" ht="15">
      <c r="B54" t="s">
        <v>15</v>
      </c>
      <c r="C54" s="47">
        <f>C50*1.1</f>
        <v>44.83422580645161</v>
      </c>
      <c r="D54" s="47">
        <f>D50*1.14</f>
        <v>48.039650682756424</v>
      </c>
    </row>
    <row r="55" spans="3:4" ht="15">
      <c r="C55" s="48"/>
      <c r="D55" s="48"/>
    </row>
    <row r="56" spans="3:4" ht="15">
      <c r="C56" s="49"/>
      <c r="D56" s="49"/>
    </row>
    <row r="57" spans="3:4" ht="15">
      <c r="C57" s="45"/>
      <c r="D57" s="45"/>
    </row>
    <row r="58" spans="3:4" ht="15">
      <c r="C58" s="49"/>
      <c r="D58" s="4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ieis</dc:creator>
  <cp:keywords/>
  <dc:description/>
  <cp:lastModifiedBy>sahulova</cp:lastModifiedBy>
  <dcterms:created xsi:type="dcterms:W3CDTF">2011-11-25T08:40:36Z</dcterms:created>
  <dcterms:modified xsi:type="dcterms:W3CDTF">2011-11-25T11:38:32Z</dcterms:modified>
  <cp:category/>
  <cp:version/>
  <cp:contentType/>
  <cp:contentStatus/>
</cp:coreProperties>
</file>